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5_2026\Fall 2025\"/>
    </mc:Choice>
  </mc:AlternateContent>
  <xr:revisionPtr revIDLastSave="0" documentId="13_ncr:1_{61D332C9-BB5C-4E76-825E-1AA8721393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 2025 Med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G38" i="2"/>
  <c r="H38" i="2"/>
  <c r="I38" i="2"/>
  <c r="J38" i="2"/>
  <c r="K38" i="2"/>
  <c r="L38" i="2"/>
  <c r="M38" i="2"/>
  <c r="B38" i="2"/>
  <c r="I37" i="2"/>
  <c r="H37" i="2"/>
  <c r="G37" i="2"/>
  <c r="F37" i="2"/>
  <c r="E37" i="2"/>
  <c r="D37" i="2"/>
  <c r="C37" i="2"/>
  <c r="B21" i="2"/>
  <c r="I20" i="2"/>
  <c r="H20" i="2"/>
  <c r="G20" i="2"/>
  <c r="F20" i="2"/>
  <c r="E20" i="2"/>
  <c r="D20" i="2"/>
  <c r="C20" i="2"/>
  <c r="I36" i="2"/>
  <c r="H36" i="2"/>
  <c r="G36" i="2"/>
  <c r="F36" i="2"/>
  <c r="E36" i="2"/>
  <c r="D36" i="2"/>
  <c r="C36" i="2"/>
  <c r="I34" i="2"/>
  <c r="H34" i="2"/>
  <c r="G34" i="2"/>
  <c r="F34" i="2"/>
  <c r="E34" i="2"/>
  <c r="D34" i="2"/>
  <c r="C34" i="2"/>
  <c r="J32" i="2"/>
  <c r="I32" i="2"/>
  <c r="H32" i="2"/>
  <c r="G32" i="2"/>
  <c r="F32" i="2"/>
  <c r="E32" i="2"/>
  <c r="M32" i="2" s="1"/>
  <c r="D32" i="2"/>
  <c r="L32" i="2" s="1"/>
  <c r="C32" i="2"/>
  <c r="K32" i="2" s="1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M27" i="2" s="1"/>
  <c r="D27" i="2"/>
  <c r="L27" i="2" s="1"/>
  <c r="C27" i="2"/>
  <c r="K27" i="2" s="1"/>
  <c r="I26" i="2"/>
  <c r="H26" i="2"/>
  <c r="G26" i="2"/>
  <c r="F26" i="2"/>
  <c r="E26" i="2"/>
  <c r="D26" i="2"/>
  <c r="C26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M21" i="2" s="1"/>
  <c r="D10" i="2"/>
  <c r="L10" i="2" s="1"/>
  <c r="C10" i="2"/>
  <c r="K10" i="2" s="1"/>
  <c r="I9" i="2"/>
  <c r="H9" i="2"/>
  <c r="G9" i="2"/>
  <c r="F9" i="2"/>
  <c r="E9" i="2"/>
  <c r="D9" i="2"/>
  <c r="C9" i="2"/>
  <c r="L25" i="2" l="1"/>
  <c r="K25" i="2"/>
  <c r="J25" i="2"/>
  <c r="I25" i="2"/>
  <c r="H25" i="2"/>
  <c r="G25" i="2"/>
  <c r="F25" i="2"/>
  <c r="E25" i="2"/>
  <c r="D25" i="2"/>
  <c r="C25" i="2"/>
  <c r="L8" i="2"/>
  <c r="L21" i="2" s="1"/>
  <c r="K8" i="2"/>
  <c r="K21" i="2" s="1"/>
  <c r="J8" i="2"/>
  <c r="J21" i="2" s="1"/>
  <c r="I8" i="2"/>
  <c r="I21" i="2" s="1"/>
  <c r="H8" i="2"/>
  <c r="H21" i="2" s="1"/>
  <c r="G8" i="2"/>
  <c r="G21" i="2" s="1"/>
  <c r="F8" i="2"/>
  <c r="F21" i="2" s="1"/>
  <c r="E8" i="2"/>
  <c r="E21" i="2" s="1"/>
  <c r="D8" i="2"/>
  <c r="D21" i="2" s="1"/>
  <c r="C8" i="2"/>
  <c r="C21" i="2" s="1"/>
</calcChain>
</file>

<file path=xl/sharedStrings.xml><?xml version="1.0" encoding="utf-8"?>
<sst xmlns="http://schemas.openxmlformats.org/spreadsheetml/2006/main" count="61" uniqueCount="34">
  <si>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</si>
  <si>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</si>
  <si>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</si>
  <si>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</si>
  <si>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</si>
  <si>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</si>
  <si>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</si>
  <si>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</si>
  <si>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</si>
  <si>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</si>
  <si>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</si>
  <si>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</si>
  <si>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</si>
  <si>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</si>
  <si>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</si>
  <si>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</si>
  <si>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</si>
  <si>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</si>
  <si>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</si>
  <si>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</si>
  <si>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</si>
  <si>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</si>
  <si>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</si>
  <si>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</si>
  <si>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</si>
  <si>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</si>
  <si>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Medicine</t>
  </si>
  <si>
    <t>Tuition and Fees for Non-Resident Medicine</t>
  </si>
  <si>
    <t>All information in this document is available at www.buffalo.edu/studentaccounts/tuition-and-fees</t>
  </si>
  <si>
    <t>Career Services Fee</t>
  </si>
  <si>
    <t>Academic Excellence and Success Fee</t>
  </si>
  <si>
    <t>Student Activity Fee</t>
  </si>
  <si>
    <t>Medicine Tuition and Fee Billing Rates: Fall 2025</t>
  </si>
  <si>
    <t>Wellness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</si>
</sst>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7" fontId="3" fillId="0" borderId="6" xfId="1" applyNumberFormat="1" applyFont="1" applyFill="1" applyBorder="1" applyAlignment="1">
      <alignment vertical="center"/>
    </xf>
    <xf numFmtId="7" fontId="3" fillId="0" borderId="7" xfId="1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7" fontId="6" fillId="0" borderId="9" xfId="1" applyNumberFormat="1" applyFont="1" applyFill="1" applyBorder="1" applyAlignment="1">
      <alignment vertical="center"/>
    </xf>
    <xf numFmtId="7" fontId="6" fillId="0" borderId="10" xfId="1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7" fontId="6" fillId="0" borderId="15" xfId="1" applyNumberFormat="1" applyFont="1" applyFill="1" applyBorder="1" applyAlignment="1">
      <alignment vertical="center"/>
    </xf>
    <xf numFmtId="7" fontId="6" fillId="0" borderId="16" xfId="1" applyNumberFormat="1" applyFont="1" applyFill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1" totalsRowShown="0" headerRowDxfId="27" tableBorderDxfId="26">
  <autoFilter ref="A7:M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4:M38" totalsRowShown="0" headerRowDxfId="13" tableBorderDxfId="12">
  <autoFilter ref="A24:M3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tabSelected="1" zoomScaleNormal="100" workbookViewId="0">
      <selection activeCell="J8" sqref="J8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0" t="s">
        <v>32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9" t="s">
        <v>24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1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3" t="s">
        <v>0</v>
      </c>
      <c r="B8" s="16">
        <v>1936</v>
      </c>
      <c r="C8" s="16">
        <f t="shared" ref="C8" si="0">SUM(B8*2)</f>
        <v>3872</v>
      </c>
      <c r="D8" s="16">
        <f t="shared" ref="D8" si="1">SUM(B8*3)</f>
        <v>5808</v>
      </c>
      <c r="E8" s="16">
        <f t="shared" ref="E8" si="2">SUM(B8*4)</f>
        <v>7744</v>
      </c>
      <c r="F8" s="16">
        <f t="shared" ref="F8" si="3">SUM(B8*5)</f>
        <v>9680</v>
      </c>
      <c r="G8" s="16">
        <f t="shared" ref="G8" si="4">SUM(B8*6)</f>
        <v>11616</v>
      </c>
      <c r="H8" s="16">
        <f t="shared" ref="H8" si="5">SUM(B8*7)</f>
        <v>13552</v>
      </c>
      <c r="I8" s="16">
        <f t="shared" ref="I8" si="6">SUM(B8*8)</f>
        <v>15488</v>
      </c>
      <c r="J8" s="16">
        <f t="shared" ref="J8" si="7">SUM(B8*9)</f>
        <v>17424</v>
      </c>
      <c r="K8" s="16">
        <f t="shared" ref="K8" si="8">SUM(B8*10)</f>
        <v>19360</v>
      </c>
      <c r="L8" s="16">
        <f t="shared" ref="L8" si="9">SUM(B8*11)</f>
        <v>21296</v>
      </c>
      <c r="M8" s="16">
        <v>23235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14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31</v>
      </c>
      <c r="B16" s="16">
        <v>200</v>
      </c>
      <c r="C16" s="16">
        <v>200</v>
      </c>
      <c r="D16" s="16">
        <v>200</v>
      </c>
      <c r="E16" s="16">
        <v>200</v>
      </c>
      <c r="F16" s="16">
        <v>200</v>
      </c>
      <c r="G16" s="16">
        <v>200</v>
      </c>
      <c r="H16" s="16">
        <v>200</v>
      </c>
      <c r="I16" s="16">
        <v>200</v>
      </c>
      <c r="J16" s="16">
        <v>200</v>
      </c>
      <c r="K16" s="16">
        <v>200</v>
      </c>
      <c r="L16" s="16">
        <v>200</v>
      </c>
      <c r="M16" s="16">
        <v>200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438.93</v>
      </c>
      <c r="K17" s="16">
        <v>438.93</v>
      </c>
      <c r="L17" s="16">
        <v>438.93</v>
      </c>
      <c r="M17" s="16">
        <v>438.93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247.33</v>
      </c>
      <c r="K19" s="16">
        <v>247.33</v>
      </c>
      <c r="L19" s="16">
        <v>247.33</v>
      </c>
      <c r="M19" s="16">
        <v>247.33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thickBot="1" x14ac:dyDescent="0.25">
      <c r="A20" s="15" t="s">
        <v>33</v>
      </c>
      <c r="B20" s="17">
        <v>4.17</v>
      </c>
      <c r="C20" s="17">
        <f>SUM(B20*2)</f>
        <v>8.34</v>
      </c>
      <c r="D20" s="17">
        <f>SUM(B20*3)</f>
        <v>12.51</v>
      </c>
      <c r="E20" s="17">
        <f>SUM(B20*4)</f>
        <v>16.68</v>
      </c>
      <c r="F20" s="17">
        <f>SUM(B20*5)</f>
        <v>20.85</v>
      </c>
      <c r="G20" s="17">
        <f>SUM(B20*6)</f>
        <v>25.02</v>
      </c>
      <c r="H20" s="17">
        <f>SUM(B20*7)</f>
        <v>29.189999999999998</v>
      </c>
      <c r="I20" s="17">
        <f>SUM(B20*8)</f>
        <v>33.36</v>
      </c>
      <c r="J20" s="17">
        <v>50</v>
      </c>
      <c r="K20" s="17">
        <v>50</v>
      </c>
      <c r="L20" s="17">
        <v>50</v>
      </c>
      <c r="M20" s="17">
        <v>50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8" t="s">
        <v>8</v>
      </c>
      <c r="B21" s="19">
        <f>SUM(B8:B20)</f>
        <v>2269.7500000000005</v>
      </c>
      <c r="C21" s="19">
        <f t="shared" ref="C21:M21" si="18">SUM(C8:C20)</f>
        <v>4334.5000000000009</v>
      </c>
      <c r="D21" s="19">
        <f t="shared" si="18"/>
        <v>6399.25</v>
      </c>
      <c r="E21" s="19">
        <f t="shared" si="18"/>
        <v>8464.0000000000018</v>
      </c>
      <c r="F21" s="19">
        <f t="shared" si="18"/>
        <v>10528.749999999998</v>
      </c>
      <c r="G21" s="19">
        <f t="shared" si="18"/>
        <v>12593.5</v>
      </c>
      <c r="H21" s="19">
        <f t="shared" si="18"/>
        <v>14658.25</v>
      </c>
      <c r="I21" s="19">
        <f t="shared" si="18"/>
        <v>16723.000000000004</v>
      </c>
      <c r="J21" s="19">
        <f t="shared" si="18"/>
        <v>19173.86</v>
      </c>
      <c r="K21" s="19">
        <f t="shared" si="18"/>
        <v>21109.86</v>
      </c>
      <c r="L21" s="19">
        <f t="shared" si="18"/>
        <v>23045.86</v>
      </c>
      <c r="M21" s="20">
        <f t="shared" si="18"/>
        <v>24984.86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7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18</v>
      </c>
      <c r="B24" s="5" t="s">
        <v>9</v>
      </c>
      <c r="C24" s="5" t="s">
        <v>10</v>
      </c>
      <c r="D24" s="5" t="s">
        <v>11</v>
      </c>
      <c r="E24" s="5" t="s">
        <v>12</v>
      </c>
      <c r="F24" s="5" t="s">
        <v>13</v>
      </c>
      <c r="G24" s="5" t="s">
        <v>14</v>
      </c>
      <c r="H24" s="5" t="s">
        <v>15</v>
      </c>
      <c r="I24" s="5" t="s">
        <v>16</v>
      </c>
      <c r="J24" s="5" t="s">
        <v>20</v>
      </c>
      <c r="K24" s="5" t="s">
        <v>21</v>
      </c>
      <c r="L24" s="5" t="s">
        <v>22</v>
      </c>
      <c r="M24" s="6" t="s">
        <v>17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24" t="s">
        <v>0</v>
      </c>
      <c r="B25" s="16">
        <v>2966</v>
      </c>
      <c r="C25" s="16">
        <f t="shared" ref="C25" si="19">SUM(B25*2)</f>
        <v>5932</v>
      </c>
      <c r="D25" s="16">
        <f t="shared" ref="D25" si="20">SUM(B25*3)</f>
        <v>8898</v>
      </c>
      <c r="E25" s="16">
        <f t="shared" ref="E25" si="21">SUM(B25*4)</f>
        <v>11864</v>
      </c>
      <c r="F25" s="16">
        <f t="shared" ref="F25" si="22">SUM(B25*5)</f>
        <v>14830</v>
      </c>
      <c r="G25" s="16">
        <f t="shared" ref="G25" si="23">SUM(B25*6)</f>
        <v>17796</v>
      </c>
      <c r="H25" s="16">
        <f t="shared" ref="H25" si="24">SUM(B25*7)</f>
        <v>20762</v>
      </c>
      <c r="I25" s="16">
        <f t="shared" ref="I25" si="25">SUM(B25*8)</f>
        <v>23728</v>
      </c>
      <c r="J25" s="16">
        <f t="shared" ref="J25" si="26">SUM(B25*9)</f>
        <v>26694</v>
      </c>
      <c r="K25" s="16">
        <f t="shared" ref="K25" si="27">SUM(B25*10)</f>
        <v>29660</v>
      </c>
      <c r="L25" s="16">
        <f t="shared" ref="L25" si="28">SUM(B25*11)</f>
        <v>32626</v>
      </c>
      <c r="M25" s="16">
        <v>35595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x14ac:dyDescent="0.2">
      <c r="A26" s="25" t="s">
        <v>30</v>
      </c>
      <c r="B26" s="16">
        <v>26.04</v>
      </c>
      <c r="C26" s="16">
        <f t="shared" ref="C26:C34" si="29">SUM(B26*2)</f>
        <v>52.08</v>
      </c>
      <c r="D26" s="16">
        <f t="shared" ref="D26:D34" si="30">SUM(B26*3)</f>
        <v>78.12</v>
      </c>
      <c r="E26" s="16">
        <f t="shared" ref="E26:E34" si="31">SUM(B26*4)</f>
        <v>104.16</v>
      </c>
      <c r="F26" s="16">
        <f t="shared" ref="F26:F34" si="32">SUM(B26*5)</f>
        <v>130.19999999999999</v>
      </c>
      <c r="G26" s="16">
        <f t="shared" ref="G26:G34" si="33">SUM(B26*6)</f>
        <v>156.24</v>
      </c>
      <c r="H26" s="16">
        <f t="shared" ref="H26:H34" si="34">SUM(B26*7)</f>
        <v>182.28</v>
      </c>
      <c r="I26" s="16">
        <f t="shared" ref="I26:I34" si="35">SUM(B26*8)</f>
        <v>208.32</v>
      </c>
      <c r="J26" s="16">
        <v>312.5</v>
      </c>
      <c r="K26" s="16">
        <v>312.5</v>
      </c>
      <c r="L26" s="16">
        <v>312.5</v>
      </c>
      <c r="M26" s="16">
        <v>312.5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4" t="s">
        <v>1</v>
      </c>
      <c r="B27" s="16">
        <v>0</v>
      </c>
      <c r="C27" s="16">
        <f t="shared" si="29"/>
        <v>0</v>
      </c>
      <c r="D27" s="16">
        <f t="shared" si="30"/>
        <v>0</v>
      </c>
      <c r="E27" s="16">
        <f t="shared" si="31"/>
        <v>0</v>
      </c>
      <c r="F27" s="16">
        <f t="shared" si="32"/>
        <v>0</v>
      </c>
      <c r="G27" s="16">
        <f t="shared" si="33"/>
        <v>0</v>
      </c>
      <c r="H27" s="16">
        <f t="shared" si="34"/>
        <v>0</v>
      </c>
      <c r="I27" s="16">
        <f t="shared" si="35"/>
        <v>0</v>
      </c>
      <c r="J27" s="16">
        <f t="shared" ref="J27:M32" si="36">SUM(B27*9)</f>
        <v>0</v>
      </c>
      <c r="K27" s="16">
        <f t="shared" si="36"/>
        <v>0</v>
      </c>
      <c r="L27" s="16">
        <f t="shared" si="36"/>
        <v>0</v>
      </c>
      <c r="M27" s="16">
        <f t="shared" si="36"/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24" t="s">
        <v>2</v>
      </c>
      <c r="B28" s="16">
        <v>11.21</v>
      </c>
      <c r="C28" s="16">
        <f t="shared" si="29"/>
        <v>22.42</v>
      </c>
      <c r="D28" s="16">
        <f t="shared" si="30"/>
        <v>33.630000000000003</v>
      </c>
      <c r="E28" s="16">
        <f t="shared" si="31"/>
        <v>44.84</v>
      </c>
      <c r="F28" s="16">
        <f t="shared" si="32"/>
        <v>56.050000000000004</v>
      </c>
      <c r="G28" s="16">
        <f t="shared" si="33"/>
        <v>67.260000000000005</v>
      </c>
      <c r="H28" s="16">
        <f t="shared" si="34"/>
        <v>78.47</v>
      </c>
      <c r="I28" s="16">
        <f t="shared" si="35"/>
        <v>89.68</v>
      </c>
      <c r="J28" s="16">
        <v>134.5</v>
      </c>
      <c r="K28" s="16">
        <v>134.5</v>
      </c>
      <c r="L28" s="16">
        <v>134.5</v>
      </c>
      <c r="M28" s="16">
        <v>134.5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4" t="s">
        <v>29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24" t="s">
        <v>3</v>
      </c>
      <c r="B30" s="16">
        <v>11.46</v>
      </c>
      <c r="C30" s="16">
        <f t="shared" si="29"/>
        <v>22.92</v>
      </c>
      <c r="D30" s="16">
        <f t="shared" si="30"/>
        <v>34.380000000000003</v>
      </c>
      <c r="E30" s="16">
        <f t="shared" si="31"/>
        <v>45.84</v>
      </c>
      <c r="F30" s="16">
        <f t="shared" si="32"/>
        <v>57.300000000000004</v>
      </c>
      <c r="G30" s="16">
        <f t="shared" si="33"/>
        <v>68.760000000000005</v>
      </c>
      <c r="H30" s="16">
        <f t="shared" si="34"/>
        <v>80.22</v>
      </c>
      <c r="I30" s="16">
        <f t="shared" si="35"/>
        <v>91.68</v>
      </c>
      <c r="J30" s="16">
        <v>137.5</v>
      </c>
      <c r="K30" s="16">
        <v>137.5</v>
      </c>
      <c r="L30" s="16">
        <v>137.5</v>
      </c>
      <c r="M30" s="16">
        <v>137.5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4" t="s">
        <v>4</v>
      </c>
      <c r="B31" s="16">
        <v>18.68</v>
      </c>
      <c r="C31" s="16">
        <f t="shared" si="29"/>
        <v>37.36</v>
      </c>
      <c r="D31" s="16">
        <f t="shared" si="30"/>
        <v>56.04</v>
      </c>
      <c r="E31" s="16">
        <f t="shared" si="31"/>
        <v>74.72</v>
      </c>
      <c r="F31" s="16">
        <f t="shared" si="32"/>
        <v>93.4</v>
      </c>
      <c r="G31" s="16">
        <f t="shared" si="33"/>
        <v>112.08</v>
      </c>
      <c r="H31" s="16">
        <f t="shared" si="34"/>
        <v>130.76</v>
      </c>
      <c r="I31" s="16">
        <f t="shared" si="35"/>
        <v>149.44</v>
      </c>
      <c r="J31" s="16">
        <v>224.1</v>
      </c>
      <c r="K31" s="16">
        <v>224.1</v>
      </c>
      <c r="L31" s="16">
        <v>224.1</v>
      </c>
      <c r="M31" s="16">
        <v>224.1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24" t="s">
        <v>19</v>
      </c>
      <c r="B32" s="16">
        <v>0</v>
      </c>
      <c r="C32" s="16">
        <f t="shared" si="29"/>
        <v>0</v>
      </c>
      <c r="D32" s="16">
        <f t="shared" si="30"/>
        <v>0</v>
      </c>
      <c r="E32" s="16">
        <f t="shared" si="31"/>
        <v>0</v>
      </c>
      <c r="F32" s="16">
        <f t="shared" si="32"/>
        <v>0</v>
      </c>
      <c r="G32" s="16">
        <f t="shared" si="33"/>
        <v>0</v>
      </c>
      <c r="H32" s="16">
        <f t="shared" si="34"/>
        <v>0</v>
      </c>
      <c r="I32" s="16">
        <f t="shared" si="35"/>
        <v>0</v>
      </c>
      <c r="J32" s="16">
        <f t="shared" si="36"/>
        <v>0</v>
      </c>
      <c r="K32" s="16">
        <f t="shared" si="36"/>
        <v>0</v>
      </c>
      <c r="L32" s="16">
        <f t="shared" si="36"/>
        <v>0</v>
      </c>
      <c r="M32" s="16">
        <f t="shared" si="36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24" t="s">
        <v>31</v>
      </c>
      <c r="B33" s="16">
        <v>200</v>
      </c>
      <c r="C33" s="16">
        <v>200</v>
      </c>
      <c r="D33" s="16">
        <v>200</v>
      </c>
      <c r="E33" s="16">
        <v>200</v>
      </c>
      <c r="F33" s="16">
        <v>200</v>
      </c>
      <c r="G33" s="16">
        <v>200</v>
      </c>
      <c r="H33" s="16">
        <v>200</v>
      </c>
      <c r="I33" s="16">
        <v>200</v>
      </c>
      <c r="J33" s="16">
        <v>200</v>
      </c>
      <c r="K33" s="16">
        <v>200</v>
      </c>
      <c r="L33" s="16">
        <v>200</v>
      </c>
      <c r="M33" s="16">
        <v>200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24" t="s">
        <v>5</v>
      </c>
      <c r="B34" s="16">
        <v>36.58</v>
      </c>
      <c r="C34" s="16">
        <f t="shared" si="29"/>
        <v>73.16</v>
      </c>
      <c r="D34" s="16">
        <f t="shared" si="30"/>
        <v>109.74</v>
      </c>
      <c r="E34" s="16">
        <f t="shared" si="31"/>
        <v>146.32</v>
      </c>
      <c r="F34" s="16">
        <f t="shared" si="32"/>
        <v>182.89999999999998</v>
      </c>
      <c r="G34" s="16">
        <f t="shared" si="33"/>
        <v>219.48</v>
      </c>
      <c r="H34" s="16">
        <f t="shared" si="34"/>
        <v>256.06</v>
      </c>
      <c r="I34" s="16">
        <f t="shared" si="35"/>
        <v>292.64</v>
      </c>
      <c r="J34" s="16">
        <v>438.93</v>
      </c>
      <c r="K34" s="16">
        <v>438.93</v>
      </c>
      <c r="L34" s="16">
        <v>438.93</v>
      </c>
      <c r="M34" s="16">
        <v>438.93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24" t="s">
        <v>6</v>
      </c>
      <c r="B35" s="16">
        <v>5</v>
      </c>
      <c r="C35" s="16">
        <v>5</v>
      </c>
      <c r="D35" s="16">
        <v>5</v>
      </c>
      <c r="E35" s="16">
        <v>5</v>
      </c>
      <c r="F35" s="16">
        <v>5</v>
      </c>
      <c r="G35" s="16">
        <v>5</v>
      </c>
      <c r="H35" s="16">
        <v>5</v>
      </c>
      <c r="I35" s="16">
        <v>5</v>
      </c>
      <c r="J35" s="16">
        <v>5</v>
      </c>
      <c r="K35" s="16">
        <v>5</v>
      </c>
      <c r="L35" s="16">
        <v>5</v>
      </c>
      <c r="M35" s="16">
        <v>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24" t="s">
        <v>7</v>
      </c>
      <c r="B36" s="16">
        <v>20.61</v>
      </c>
      <c r="C36" s="16">
        <f>SUM(B36*2)</f>
        <v>41.22</v>
      </c>
      <c r="D36" s="16">
        <f>SUM(B36*3)</f>
        <v>61.83</v>
      </c>
      <c r="E36" s="16">
        <f>SUM(B36*4)</f>
        <v>82.44</v>
      </c>
      <c r="F36" s="16">
        <f>SUM(B36*5)</f>
        <v>103.05</v>
      </c>
      <c r="G36" s="16">
        <f>SUM(B36*6)</f>
        <v>123.66</v>
      </c>
      <c r="H36" s="16">
        <f>SUM(B36*7)</f>
        <v>144.26999999999998</v>
      </c>
      <c r="I36" s="16">
        <f>SUM(B36*8)</f>
        <v>164.88</v>
      </c>
      <c r="J36" s="16">
        <v>247.33</v>
      </c>
      <c r="K36" s="16">
        <v>247.33</v>
      </c>
      <c r="L36" s="16">
        <v>247.33</v>
      </c>
      <c r="M36" s="16">
        <v>247.33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thickBot="1" x14ac:dyDescent="0.25">
      <c r="A37" s="26" t="s">
        <v>33</v>
      </c>
      <c r="B37" s="17">
        <v>4.17</v>
      </c>
      <c r="C37" s="17">
        <f>SUM(B37*2)</f>
        <v>8.34</v>
      </c>
      <c r="D37" s="17">
        <f>SUM(B37*3)</f>
        <v>12.51</v>
      </c>
      <c r="E37" s="17">
        <f>SUM(B37*4)</f>
        <v>16.68</v>
      </c>
      <c r="F37" s="17">
        <f>SUM(B37*5)</f>
        <v>20.85</v>
      </c>
      <c r="G37" s="17">
        <f>SUM(B37*6)</f>
        <v>25.02</v>
      </c>
      <c r="H37" s="17">
        <f>SUM(B37*7)</f>
        <v>29.189999999999998</v>
      </c>
      <c r="I37" s="17">
        <f>SUM(B37*8)</f>
        <v>33.36</v>
      </c>
      <c r="J37" s="17">
        <v>50</v>
      </c>
      <c r="K37" s="17">
        <v>50</v>
      </c>
      <c r="L37" s="17">
        <v>50</v>
      </c>
      <c r="M37" s="17">
        <v>50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thickBot="1" x14ac:dyDescent="0.25">
      <c r="A38" s="27" t="s">
        <v>8</v>
      </c>
      <c r="B38" s="28">
        <f>SUM(B25:B37)</f>
        <v>3299.75</v>
      </c>
      <c r="C38" s="28">
        <f t="shared" ref="C38:M38" si="37">SUM(C25:C37)</f>
        <v>6394.5</v>
      </c>
      <c r="D38" s="28">
        <f t="shared" si="37"/>
        <v>9489.25</v>
      </c>
      <c r="E38" s="28">
        <f t="shared" si="37"/>
        <v>12584</v>
      </c>
      <c r="F38" s="28">
        <f t="shared" si="37"/>
        <v>15678.749999999998</v>
      </c>
      <c r="G38" s="28">
        <f t="shared" si="37"/>
        <v>18773.5</v>
      </c>
      <c r="H38" s="28">
        <f t="shared" si="37"/>
        <v>21868.25</v>
      </c>
      <c r="I38" s="28">
        <f t="shared" si="37"/>
        <v>24963</v>
      </c>
      <c r="J38" s="28">
        <f t="shared" si="37"/>
        <v>28443.86</v>
      </c>
      <c r="K38" s="28">
        <f t="shared" si="37"/>
        <v>31409.86</v>
      </c>
      <c r="L38" s="28">
        <f t="shared" si="37"/>
        <v>34375.86</v>
      </c>
      <c r="M38" s="29">
        <f t="shared" si="37"/>
        <v>37344.86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 t="s">
        <v>23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x14ac:dyDescent="0.2">
      <c r="A1007" s="3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x14ac:dyDescent="0.2">
      <c r="A1008" s="3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sheetProtection algorithmName="SHA-512" hashValue="FzStP8PcfZX0t9D73Feg/1G2GQL5N/S4DLYkIydwmyxF3YHC7SDp0J/a+ih16nJS7TVOsvdGJ5yUBRNDY7MxYA==" saltValue="b/Qj+dnjJ2B1Q7iMAyfIWQ==" spinCount="100000" sheet="1" objects="1" scenarios="1"/>
  <hyperlinks>
    <hyperlink ref="B4" r:id="rId1" display="All information in this document is available at www.buffalo.edu/students/tuition-and-fees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2025 Med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Fall 2025 Med Tuition and Fee Billing Rates</dc:title>
  <dc:subject>Listing of graduate tuition and fees for the spring 2017 semester</dc:subject>
  <dc:creator>UB Student Accounts</dc:creator>
  <cp:keywords>tuition,fees, Med tuition, Med fees</cp:keywords>
  <cp:lastModifiedBy>Caprice Arabia</cp:lastModifiedBy>
  <cp:lastPrinted>2019-06-28T18:25:57Z</cp:lastPrinted>
  <dcterms:created xsi:type="dcterms:W3CDTF">2016-06-06T21:02:30Z</dcterms:created>
  <dcterms:modified xsi:type="dcterms:W3CDTF">2025-06-24T13:21:59Z</dcterms:modified>
  <cp:category>tuition</cp:category>
</cp:coreProperties>
</file>